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项目部计算公式" sheetId="1" r:id="rId1"/>
  </sheets>
  <definedNames>
    <definedName name="_xlnm.Print_Area" localSheetId="0">项目部计算公式!$A$1:$G$22</definedName>
  </definedNames>
  <calcPr calcId="144525"/>
</workbook>
</file>

<file path=xl/sharedStrings.xml><?xml version="1.0" encoding="utf-8"?>
<sst xmlns="http://schemas.openxmlformats.org/spreadsheetml/2006/main" count="45" uniqueCount="33">
  <si>
    <t>加固材料清单</t>
  </si>
  <si>
    <t>计算人：                                                                                         计算日期：2023/10/20</t>
  </si>
  <si>
    <t>加固材料表</t>
  </si>
  <si>
    <t>序号</t>
  </si>
  <si>
    <t>名称</t>
  </si>
  <si>
    <t>型号</t>
  </si>
  <si>
    <t>数量/根/块</t>
  </si>
  <si>
    <t>单重/吨</t>
  </si>
  <si>
    <t>总重/吨</t>
  </si>
  <si>
    <t>备注</t>
  </si>
  <si>
    <t>设计工程量</t>
  </si>
  <si>
    <t>项目部工程量</t>
  </si>
  <si>
    <t>50*50</t>
  </si>
  <si>
    <t>L=710</t>
  </si>
  <si>
    <t>矩形板</t>
  </si>
  <si>
    <t>8000*240*6</t>
  </si>
  <si>
    <t>4190*200*8</t>
  </si>
  <si>
    <t>8000*200*8</t>
  </si>
  <si>
    <t>5600*200*5</t>
  </si>
  <si>
    <t>4190*240*5</t>
  </si>
  <si>
    <t>长度/米</t>
  </si>
  <si>
    <t>系杆</t>
  </si>
  <si>
    <t>114*3</t>
  </si>
  <si>
    <t>桁架钢管</t>
  </si>
  <si>
    <t>159*6</t>
  </si>
  <si>
    <t>89*4</t>
  </si>
  <si>
    <t>拉条</t>
  </si>
  <si>
    <t>φ12</t>
  </si>
  <si>
    <t>斜拉条</t>
  </si>
  <si>
    <t>套管</t>
  </si>
  <si>
    <t>φ32*2.5</t>
  </si>
  <si>
    <t>总重=</t>
  </si>
  <si>
    <t>下料尺寸及数量应现场放样确定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</si>
</sst>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0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177" fontId="1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view="pageBreakPreview" zoomScaleNormal="70" workbookViewId="0">
      <selection activeCell="D14" sqref="D14"/>
    </sheetView>
  </sheetViews>
  <sheetFormatPr defaultColWidth="9" defaultRowHeight="14.25"/>
  <cols>
    <col min="1" max="1" width="6.375" customWidth="1"/>
    <col min="2" max="2" width="25.625" customWidth="1"/>
    <col min="3" max="3" width="32.25" customWidth="1"/>
    <col min="4" max="4" width="7.375" customWidth="1"/>
    <col min="5" max="5" width="8.625" customWidth="1"/>
    <col min="6" max="6" width="16.375" customWidth="1"/>
    <col min="7" max="7" width="35.625" customWidth="1"/>
    <col min="8" max="8" width="19.25" style="1" hidden="1" customWidth="1"/>
    <col min="9" max="9" width="17.625" style="1" hidden="1" customWidth="1"/>
  </cols>
  <sheetData>
    <row r="1" ht="45.75" customHeight="1" spans="1:7">
      <c r="A1" s="2" t="s">
        <v>0</v>
      </c>
      <c r="B1" s="2"/>
      <c r="C1" s="2"/>
      <c r="D1" s="2"/>
      <c r="E1" s="2"/>
      <c r="F1" s="2"/>
      <c r="G1" s="2"/>
    </row>
    <row r="2" ht="19.5" customHeight="1" spans="1:7">
      <c r="A2" s="3" t="s">
        <v>1</v>
      </c>
      <c r="B2" s="3"/>
      <c r="C2" s="3"/>
      <c r="D2" s="3"/>
      <c r="E2" s="3"/>
      <c r="F2" s="3"/>
      <c r="G2" s="3"/>
    </row>
    <row r="3" ht="20.25" spans="1:7">
      <c r="A3" s="4" t="s">
        <v>2</v>
      </c>
      <c r="B3" s="4"/>
      <c r="C3" s="4"/>
      <c r="D3" s="4"/>
      <c r="E3" s="4"/>
      <c r="F3" s="4"/>
      <c r="G3" s="4"/>
    </row>
    <row r="4" ht="39" customHeight="1" spans="1:9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6" t="s">
        <v>9</v>
      </c>
      <c r="H4" s="5" t="s">
        <v>10</v>
      </c>
      <c r="I4" s="5" t="s">
        <v>11</v>
      </c>
    </row>
    <row r="5" ht="27.95" customHeight="1" spans="1:9">
      <c r="A5" s="7">
        <v>1</v>
      </c>
      <c r="B5" s="8" t="s">
        <v>12</v>
      </c>
      <c r="C5" s="8" t="s">
        <v>13</v>
      </c>
      <c r="D5" s="8">
        <f>76*21</f>
        <v>1596</v>
      </c>
      <c r="E5" s="9">
        <v>0.004</v>
      </c>
      <c r="F5" s="9">
        <f t="shared" ref="F5:F10" si="0">D5*E5</f>
        <v>6.384</v>
      </c>
      <c r="G5" s="10"/>
      <c r="H5" s="11"/>
      <c r="I5" s="18"/>
    </row>
    <row r="6" ht="27.95" customHeight="1" spans="1:9">
      <c r="A6" s="7">
        <v>2</v>
      </c>
      <c r="B6" s="8" t="s">
        <v>14</v>
      </c>
      <c r="C6" s="8" t="s">
        <v>15</v>
      </c>
      <c r="D6" s="8">
        <f>2*21</f>
        <v>42</v>
      </c>
      <c r="E6" s="9">
        <v>0.09</v>
      </c>
      <c r="F6" s="9">
        <f t="shared" si="0"/>
        <v>3.78</v>
      </c>
      <c r="G6" s="10"/>
      <c r="H6" s="11"/>
      <c r="I6" s="18"/>
    </row>
    <row r="7" ht="27.95" customHeight="1" spans="1:9">
      <c r="A7" s="7">
        <v>3</v>
      </c>
      <c r="B7" s="8" t="s">
        <v>14</v>
      </c>
      <c r="C7" s="8" t="s">
        <v>16</v>
      </c>
      <c r="D7" s="8">
        <f>4*21</f>
        <v>84</v>
      </c>
      <c r="E7" s="9">
        <v>0.053</v>
      </c>
      <c r="F7" s="9">
        <f t="shared" si="0"/>
        <v>4.452</v>
      </c>
      <c r="G7" s="10"/>
      <c r="H7" s="11"/>
      <c r="I7" s="18"/>
    </row>
    <row r="8" ht="27.95" customHeight="1" spans="1:9">
      <c r="A8" s="7">
        <v>4</v>
      </c>
      <c r="B8" s="8" t="s">
        <v>14</v>
      </c>
      <c r="C8" s="8" t="s">
        <v>17</v>
      </c>
      <c r="D8" s="8">
        <f>2*21</f>
        <v>42</v>
      </c>
      <c r="E8" s="9">
        <v>0.1</v>
      </c>
      <c r="F8" s="9">
        <f t="shared" si="0"/>
        <v>4.2</v>
      </c>
      <c r="G8" s="10"/>
      <c r="H8" s="11"/>
      <c r="I8" s="18"/>
    </row>
    <row r="9" ht="27.95" customHeight="1" spans="1:9">
      <c r="A9" s="7">
        <v>5</v>
      </c>
      <c r="B9" s="8" t="s">
        <v>14</v>
      </c>
      <c r="C9" s="8" t="s">
        <v>18</v>
      </c>
      <c r="D9" s="8">
        <f>4*21</f>
        <v>84</v>
      </c>
      <c r="E9" s="9">
        <v>0.044</v>
      </c>
      <c r="F9" s="9">
        <f t="shared" si="0"/>
        <v>3.696</v>
      </c>
      <c r="G9" s="10"/>
      <c r="H9" s="11"/>
      <c r="I9" s="18"/>
    </row>
    <row r="10" ht="27.95" customHeight="1" spans="1:9">
      <c r="A10" s="7">
        <v>6</v>
      </c>
      <c r="B10" s="8" t="s">
        <v>14</v>
      </c>
      <c r="C10" s="8" t="s">
        <v>19</v>
      </c>
      <c r="D10" s="8">
        <f>4*21</f>
        <v>84</v>
      </c>
      <c r="E10" s="9">
        <v>0.04</v>
      </c>
      <c r="F10" s="9">
        <f t="shared" si="0"/>
        <v>3.36</v>
      </c>
      <c r="G10" s="7"/>
      <c r="H10" s="11"/>
      <c r="I10" s="18"/>
    </row>
    <row r="11" ht="27.95" customHeight="1" spans="1:9">
      <c r="A11" s="7">
        <v>7</v>
      </c>
      <c r="B11" s="8"/>
      <c r="C11" s="8"/>
      <c r="D11" s="8"/>
      <c r="E11" s="9"/>
      <c r="F11" s="9"/>
      <c r="G11" s="7"/>
      <c r="H11" s="11"/>
      <c r="I11" s="18"/>
    </row>
    <row r="12" ht="27.95" customHeight="1" spans="1:9">
      <c r="A12" s="5" t="s">
        <v>3</v>
      </c>
      <c r="B12" s="5" t="s">
        <v>4</v>
      </c>
      <c r="C12" s="5" t="s">
        <v>5</v>
      </c>
      <c r="D12" s="5" t="s">
        <v>20</v>
      </c>
      <c r="E12" s="5" t="s">
        <v>7</v>
      </c>
      <c r="F12" s="5" t="s">
        <v>8</v>
      </c>
      <c r="G12" s="6" t="s">
        <v>9</v>
      </c>
      <c r="H12" s="11"/>
      <c r="I12" s="18"/>
    </row>
    <row r="13" ht="27.95" customHeight="1" spans="1:9">
      <c r="A13" s="7">
        <v>9</v>
      </c>
      <c r="B13" s="8" t="s">
        <v>21</v>
      </c>
      <c r="C13" s="8" t="s">
        <v>22</v>
      </c>
      <c r="D13" s="8">
        <f>153.2*23</f>
        <v>3523.6</v>
      </c>
      <c r="E13" s="9">
        <v>0.00821</v>
      </c>
      <c r="F13" s="9">
        <f t="shared" ref="F13:F18" si="1">D13*E13</f>
        <v>28.928756</v>
      </c>
      <c r="G13" s="8"/>
      <c r="H13" s="11"/>
      <c r="I13" s="18"/>
    </row>
    <row r="14" ht="27.95" customHeight="1" spans="1:9">
      <c r="A14" s="7">
        <v>10</v>
      </c>
      <c r="B14" s="9" t="s">
        <v>23</v>
      </c>
      <c r="C14" s="8" t="s">
        <v>24</v>
      </c>
      <c r="D14" s="8">
        <f>95.8*21</f>
        <v>2011.8</v>
      </c>
      <c r="E14" s="9">
        <v>0.02263</v>
      </c>
      <c r="F14" s="9">
        <f t="shared" si="1"/>
        <v>45.527034</v>
      </c>
      <c r="G14" s="8"/>
      <c r="H14" s="11"/>
      <c r="I14" s="18"/>
    </row>
    <row r="15" ht="27.95" customHeight="1" spans="1:9">
      <c r="A15" s="7">
        <v>11</v>
      </c>
      <c r="B15" s="9" t="s">
        <v>23</v>
      </c>
      <c r="C15" s="8" t="s">
        <v>25</v>
      </c>
      <c r="D15" s="8">
        <f>21*217.936</f>
        <v>4576.656</v>
      </c>
      <c r="E15" s="9">
        <v>0.0083</v>
      </c>
      <c r="F15" s="9">
        <f t="shared" si="1"/>
        <v>37.9862448</v>
      </c>
      <c r="G15" s="8"/>
      <c r="H15" s="11"/>
      <c r="I15" s="18"/>
    </row>
    <row r="16" ht="27.95" customHeight="1" spans="1:9">
      <c r="A16" s="7">
        <v>12</v>
      </c>
      <c r="B16" s="9" t="s">
        <v>26</v>
      </c>
      <c r="C16" s="8" t="s">
        <v>27</v>
      </c>
      <c r="D16" s="8">
        <f>95.8*22*2</f>
        <v>4215.2</v>
      </c>
      <c r="E16" s="9">
        <v>0.0008878</v>
      </c>
      <c r="F16" s="9">
        <f t="shared" si="1"/>
        <v>3.74225456</v>
      </c>
      <c r="G16" s="8"/>
      <c r="H16" s="11"/>
      <c r="I16" s="18"/>
    </row>
    <row r="17" ht="27.95" customHeight="1" spans="1:9">
      <c r="A17" s="8">
        <v>13</v>
      </c>
      <c r="B17" s="9" t="s">
        <v>28</v>
      </c>
      <c r="C17" s="8" t="s">
        <v>27</v>
      </c>
      <c r="D17" s="8">
        <f>29.6*2*22</f>
        <v>1302.4</v>
      </c>
      <c r="E17" s="9">
        <v>0.0008878</v>
      </c>
      <c r="F17" s="9">
        <f t="shared" si="1"/>
        <v>1.15627072</v>
      </c>
      <c r="G17" s="8"/>
      <c r="H17" s="11"/>
      <c r="I17" s="18"/>
    </row>
    <row r="18" ht="27.95" customHeight="1" spans="1:9">
      <c r="A18" s="8">
        <v>14</v>
      </c>
      <c r="B18" s="9" t="s">
        <v>29</v>
      </c>
      <c r="C18" s="8" t="s">
        <v>30</v>
      </c>
      <c r="D18" s="8">
        <f>42.4/2*22</f>
        <v>466.4</v>
      </c>
      <c r="E18" s="12">
        <v>0.001818</v>
      </c>
      <c r="F18" s="9">
        <f t="shared" si="1"/>
        <v>0.8479152</v>
      </c>
      <c r="G18" s="8"/>
      <c r="H18" s="11"/>
      <c r="I18" s="18"/>
    </row>
    <row r="19" ht="27.95" customHeight="1" spans="1:9">
      <c r="A19" s="13" t="s">
        <v>31</v>
      </c>
      <c r="B19" s="14"/>
      <c r="C19" s="14"/>
      <c r="D19" s="14"/>
      <c r="E19" s="15"/>
      <c r="F19" s="16">
        <f>SUM(F5:F18)</f>
        <v>144.06047528</v>
      </c>
      <c r="G19" s="7" t="s">
        <v>32</v>
      </c>
      <c r="H19" s="11"/>
      <c r="I19" s="18"/>
    </row>
    <row r="20" ht="27.95" customHeight="1" spans="8:9">
      <c r="H20" s="11"/>
      <c r="I20" s="18"/>
    </row>
    <row r="21" ht="27.95" customHeight="1" spans="8:9">
      <c r="H21" s="11"/>
      <c r="I21" s="18"/>
    </row>
    <row r="22" ht="27.95" customHeight="1" spans="8:9">
      <c r="H22" s="11"/>
      <c r="I22" s="18"/>
    </row>
    <row r="23" ht="24.95" customHeight="1" spans="8:9">
      <c r="H23" s="17">
        <f>SUM(H5:H22)</f>
        <v>0</v>
      </c>
      <c r="I23" s="19" t="e">
        <f>#REF!</f>
        <v>#REF!</v>
      </c>
    </row>
    <row r="24" ht="28" customHeight="1"/>
    <row r="25" ht="24" customHeight="1"/>
    <row r="26" ht="25" customHeight="1"/>
    <row r="27" ht="23" customHeight="1"/>
    <row r="29" ht="31" customHeight="1"/>
    <row r="30" ht="45" customHeight="1"/>
  </sheetData>
  <mergeCells count="6">
    <mergeCell ref="A1:G1"/>
    <mergeCell ref="A2:G2"/>
    <mergeCell ref="A3:G3"/>
    <mergeCell ref="A19:E19"/>
    <mergeCell ref="H5:H21"/>
    <mergeCell ref="I5:I21"/>
  </mergeCells>
  <pageMargins left="0.7" right="0.7" top="0.75" bottom="0.75" header="0.3" footer="0.3"/>
  <pageSetup paperSize="9" scale="9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项目部计算公式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拿个熊</cp:lastModifiedBy>
  <dcterms:created xsi:type="dcterms:W3CDTF">2006-09-16T00:00:00Z</dcterms:created>
  <dcterms:modified xsi:type="dcterms:W3CDTF">2023-10-20T08:46:40Z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D5C6073759AE4B59AD5D125595D3D67A</vt:lpwstr>
  </property>
</Properties>
</file>